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800" yWindow="1780" windowWidth="23500" windowHeight="18300" tabRatio="310"/>
  </bookViews>
  <sheets>
    <sheet name="Feuil1" sheetId="2" r:id="rId1"/>
  </sheets>
  <externalReferences>
    <externalReference r:id="rId2"/>
  </externalReferences>
  <definedNames>
    <definedName name="dap">'[1]MC hydr '!$C$5:$F$6</definedName>
    <definedName name="dapdist">'[1]MC hydr '!$C$10:$F$11</definedName>
    <definedName name="dapmax">'[1]MC hydr '!$C$12:$F$13</definedName>
    <definedName name="dapmin">'[1]MC hydr '!$C$11:$F$12</definedName>
    <definedName name="dapprox">'[1]MC hydr '!$C$7:$F$8</definedName>
    <definedName name="dtart">'[1]MC hydr '!$C$9:$F$10</definedName>
    <definedName name="dtprox">'[1]MC hydr '!$C$6:$F$7</definedName>
    <definedName name="dtsusart">'[1]MC hydr '!$C$8:$F$9</definedName>
    <definedName name="largeur">'[1]MC hydr '!$C$4:$F$5</definedName>
    <definedName name="longueur">'[1]MC hydr '!$C$3:$F$4</definedName>
    <definedName name="magnum">'[1]MC hydr '!$C$13:$F$14</definedName>
    <definedName name="uncif">'[1]MC hydr '!$C$14:$G$14</definedName>
    <definedName name="_xlnm.Print_Area">'[1]MC hydr '!$B$28:$E$40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0" i="2"/>
  <c r="L40"/>
  <c r="E40"/>
  <c r="K40"/>
  <c r="D40"/>
  <c r="J40"/>
  <c r="G40"/>
  <c r="H40"/>
  <c r="C40"/>
  <c r="F39"/>
  <c r="L39"/>
  <c r="E39"/>
  <c r="K39"/>
  <c r="D39"/>
  <c r="J39"/>
  <c r="G39"/>
  <c r="H39"/>
  <c r="C39"/>
  <c r="F38"/>
  <c r="L38"/>
  <c r="E38"/>
  <c r="K38"/>
  <c r="D38"/>
  <c r="J38"/>
  <c r="G38"/>
  <c r="H38"/>
  <c r="C38"/>
  <c r="F37"/>
  <c r="L37"/>
  <c r="E37"/>
  <c r="K37"/>
  <c r="D37"/>
  <c r="J37"/>
  <c r="G37"/>
  <c r="H37"/>
  <c r="C37"/>
  <c r="F36"/>
  <c r="L36"/>
  <c r="E36"/>
  <c r="K36"/>
  <c r="D36"/>
  <c r="J36"/>
  <c r="G36"/>
  <c r="H36"/>
  <c r="C36"/>
  <c r="F35"/>
  <c r="L35"/>
  <c r="E35"/>
  <c r="K35"/>
  <c r="D35"/>
  <c r="J35"/>
  <c r="G35"/>
  <c r="H35"/>
  <c r="C35"/>
  <c r="F34"/>
  <c r="L34"/>
  <c r="E34"/>
  <c r="K34"/>
  <c r="D34"/>
  <c r="J34"/>
  <c r="G34"/>
  <c r="H34"/>
  <c r="C34"/>
  <c r="F33"/>
  <c r="L33"/>
  <c r="E33"/>
  <c r="K33"/>
  <c r="D33"/>
  <c r="J33"/>
  <c r="G33"/>
  <c r="H33"/>
  <c r="C33"/>
  <c r="F32"/>
  <c r="L32"/>
  <c r="E32"/>
  <c r="K32"/>
  <c r="D32"/>
  <c r="J32"/>
  <c r="G32"/>
  <c r="H32"/>
  <c r="C32"/>
  <c r="F31"/>
  <c r="L31"/>
  <c r="E31"/>
  <c r="K31"/>
  <c r="D31"/>
  <c r="J31"/>
  <c r="G31"/>
  <c r="H31"/>
  <c r="C31"/>
  <c r="F30"/>
  <c r="L30"/>
  <c r="E30"/>
  <c r="K30"/>
  <c r="D30"/>
  <c r="J30"/>
  <c r="G30"/>
  <c r="H30"/>
  <c r="C30"/>
  <c r="F29"/>
  <c r="L29"/>
  <c r="E29"/>
  <c r="K29"/>
  <c r="D29"/>
  <c r="J29"/>
  <c r="G29"/>
  <c r="H29"/>
  <c r="C29"/>
  <c r="F27"/>
  <c r="E27"/>
  <c r="D27"/>
  <c r="C27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F20"/>
  <c r="E20"/>
  <c r="D20"/>
  <c r="C20"/>
  <c r="F19"/>
  <c r="E19"/>
  <c r="D19"/>
  <c r="C19"/>
  <c r="G18"/>
  <c r="F18"/>
  <c r="E18"/>
  <c r="D18"/>
  <c r="C18"/>
  <c r="G17"/>
  <c r="F17"/>
  <c r="E17"/>
  <c r="D17"/>
  <c r="C17"/>
  <c r="F16"/>
  <c r="E16"/>
  <c r="D16"/>
  <c r="C16"/>
  <c r="G15"/>
  <c r="F15"/>
  <c r="E15"/>
  <c r="D15"/>
</calcChain>
</file>

<file path=xl/sharedStrings.xml><?xml version="1.0" encoding="utf-8"?>
<sst xmlns="http://schemas.openxmlformats.org/spreadsheetml/2006/main" count="21" uniqueCount="18">
  <si>
    <t>San Sidero</t>
  </si>
  <si>
    <t>SS 3</t>
  </si>
  <si>
    <t>3.1</t>
  </si>
  <si>
    <t>3.2</t>
  </si>
  <si>
    <t>3.3</t>
  </si>
  <si>
    <t>Log10(E.h.o)</t>
  </si>
  <si>
    <t>SS14821</t>
  </si>
  <si>
    <t>Mesures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</si>
  <si>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</si>
  <si>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</si>
  <si>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</si>
  <si>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</si>
  <si>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</si>
  <si>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</si>
  <si>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</si>
  <si>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</si>
  <si>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</si>
  <si>
    <t>n=29</t>
  </si>
</sst>
</file>

<file path=xl/styles.xml><?xml version="1.0" encoding="utf-8"?>
<styleSheet xmlns="http://schemas.openxmlformats.org/spreadsheetml/2006/main">
  <numFmts count="6">
    <numFmt numFmtId="164" formatCode="_-* #,##0&quot; F&quot;_-;\-* #,##0&quot; F&quot;_-;_-* &quot;-&quot;&quot; F&quot;_-;_-@_-"/>
    <numFmt numFmtId="165" formatCode="_-* #,##0_ _F_-;\-* #,##0_ _F_-;_-* &quot;-&quot;_ _F_-;_-@_-"/>
    <numFmt numFmtId="166" formatCode="_-* #,##0.00&quot; F&quot;_-;\-* #,##0.00&quot; F&quot;_-;_-* &quot;-&quot;??&quot; F&quot;_-;_-@_-"/>
    <numFmt numFmtId="167" formatCode="_-* #,##0.00_ _F_-;\-* #,##0.00_ _F_-;_-* &quot;-&quot;??_ _F_-;_-@_-"/>
    <numFmt numFmtId="168" formatCode="0.000"/>
    <numFmt numFmtId="169" formatCode="0.0"/>
  </numFmts>
  <fonts count="4">
    <font>
      <sz val="9"/>
      <name val="Geneva"/>
    </font>
    <font>
      <sz val="12"/>
      <name val="Geneva"/>
    </font>
    <font>
      <sz val="9"/>
      <color indexed="10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top"/>
    </xf>
    <xf numFmtId="16" fontId="0" fillId="0" borderId="0" xfId="0" applyNumberFormat="1" applyAlignment="1">
      <alignment horizontal="center" vertical="top"/>
    </xf>
    <xf numFmtId="168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left" vertical="top"/>
    </xf>
    <xf numFmtId="169" fontId="2" fillId="0" borderId="0" xfId="0" applyNumberFormat="1" applyFont="1"/>
    <xf numFmtId="0" fontId="2" fillId="0" borderId="0" xfId="0" applyFont="1" applyAlignment="1"/>
    <xf numFmtId="168" fontId="2" fillId="0" borderId="0" xfId="0" applyNumberFormat="1" applyFont="1"/>
  </cellXfs>
  <cellStyles count="5">
    <cellStyle name="Milliers [0]_MC hydr San Sidero.xls Graphique 1" xfId="1"/>
    <cellStyle name="Milliers_MC hydr San Sidero.xls Graphique 1" xfId="2"/>
    <cellStyle name="Monétaire [0]_MC hydr San Sidero.xls Graphique 1" xfId="3"/>
    <cellStyle name="Monétaire_MC hydr San Sidero.xls Graphique 1" xf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Documents/EQUUS%20EXCEL/HYDRUNTINUS/MC%20HYDR/MC%20hydr%20Itali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C hydr "/>
    </sheetNames>
    <sheetDataSet>
      <sheetData sheetId="0">
        <row r="3">
          <cell r="C3">
            <v>201.5</v>
          </cell>
          <cell r="D3">
            <v>201</v>
          </cell>
          <cell r="F3">
            <v>207.5</v>
          </cell>
        </row>
        <row r="4">
          <cell r="C4">
            <v>26.4</v>
          </cell>
          <cell r="D4">
            <v>25</v>
          </cell>
          <cell r="F4">
            <v>27</v>
          </cell>
        </row>
        <row r="5">
          <cell r="C5">
            <v>21.7</v>
          </cell>
          <cell r="D5">
            <v>21</v>
          </cell>
          <cell r="F5">
            <v>22.5</v>
          </cell>
        </row>
        <row r="6">
          <cell r="C6">
            <v>40</v>
          </cell>
          <cell r="D6">
            <v>37</v>
          </cell>
          <cell r="E6">
            <v>38</v>
          </cell>
          <cell r="F6">
            <v>42</v>
          </cell>
        </row>
        <row r="7">
          <cell r="C7">
            <v>25</v>
          </cell>
          <cell r="D7">
            <v>25</v>
          </cell>
          <cell r="E7">
            <v>25</v>
          </cell>
          <cell r="F7">
            <v>27.5</v>
          </cell>
        </row>
        <row r="8">
          <cell r="C8">
            <v>37</v>
          </cell>
          <cell r="D8">
            <v>34</v>
          </cell>
          <cell r="F8">
            <v>37</v>
          </cell>
        </row>
        <row r="9">
          <cell r="C9">
            <v>37</v>
          </cell>
          <cell r="D9">
            <v>34</v>
          </cell>
          <cell r="F9">
            <v>37</v>
          </cell>
        </row>
        <row r="10">
          <cell r="C10">
            <v>26.6</v>
          </cell>
          <cell r="D10">
            <v>25</v>
          </cell>
          <cell r="F10">
            <v>28</v>
          </cell>
        </row>
        <row r="11">
          <cell r="C11">
            <v>22</v>
          </cell>
          <cell r="D11">
            <v>21</v>
          </cell>
          <cell r="F11">
            <v>22</v>
          </cell>
        </row>
        <row r="12">
          <cell r="C12">
            <v>24</v>
          </cell>
          <cell r="D12">
            <v>23.1</v>
          </cell>
          <cell r="F12">
            <v>25</v>
          </cell>
        </row>
        <row r="13">
          <cell r="C13">
            <v>33.200000000000003</v>
          </cell>
          <cell r="D13">
            <v>30</v>
          </cell>
          <cell r="E13">
            <v>31.1</v>
          </cell>
          <cell r="F13">
            <v>33.5</v>
          </cell>
        </row>
        <row r="14">
          <cell r="C14">
            <v>10</v>
          </cell>
          <cell r="D14">
            <v>10.199999999999999</v>
          </cell>
          <cell r="E14">
            <v>11</v>
          </cell>
          <cell r="F14">
            <v>13</v>
          </cell>
          <cell r="G14">
            <v>11.5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I40"/>
  <sheetViews>
    <sheetView tabSelected="1" workbookViewId="0">
      <selection activeCell="D55" sqref="D55"/>
    </sheetView>
  </sheetViews>
  <sheetFormatPr baseColWidth="10" defaultRowHeight="13"/>
  <sheetData>
    <row r="1" spans="1:35" s="1" customFormat="1">
      <c r="C1" s="1" t="s">
        <v>0</v>
      </c>
      <c r="D1" s="1" t="s">
        <v>1</v>
      </c>
      <c r="E1" s="1" t="s">
        <v>1</v>
      </c>
      <c r="F1" s="1" t="s">
        <v>1</v>
      </c>
      <c r="G1" s="1" t="s">
        <v>1</v>
      </c>
    </row>
    <row r="2" spans="1:35" s="1" customFormat="1">
      <c r="A2" s="7" t="s">
        <v>17</v>
      </c>
      <c r="C2" s="1">
        <v>14821</v>
      </c>
      <c r="D2" s="1">
        <v>1423</v>
      </c>
      <c r="E2" s="2" t="s">
        <v>2</v>
      </c>
      <c r="F2" s="1" t="s">
        <v>3</v>
      </c>
      <c r="G2" s="1" t="s">
        <v>4</v>
      </c>
    </row>
    <row r="3" spans="1:35">
      <c r="A3" s="8">
        <v>210.2413793103448</v>
      </c>
      <c r="B3">
        <v>1</v>
      </c>
      <c r="C3">
        <v>207.5</v>
      </c>
      <c r="D3">
        <v>209.9</v>
      </c>
      <c r="E3">
        <v>213.8</v>
      </c>
      <c r="F3">
        <v>214</v>
      </c>
    </row>
    <row r="4" spans="1:35">
      <c r="A4" s="8">
        <v>26.517241379310338</v>
      </c>
      <c r="B4">
        <v>3</v>
      </c>
      <c r="C4">
        <v>27</v>
      </c>
      <c r="D4">
        <v>29</v>
      </c>
      <c r="E4">
        <v>28</v>
      </c>
      <c r="F4">
        <v>27.2</v>
      </c>
      <c r="G4">
        <v>27.5</v>
      </c>
    </row>
    <row r="5" spans="1:35">
      <c r="A5" s="8">
        <v>21.331034482758625</v>
      </c>
      <c r="B5">
        <v>4</v>
      </c>
      <c r="C5">
        <v>22.5</v>
      </c>
      <c r="D5">
        <v>23</v>
      </c>
      <c r="E5">
        <v>23</v>
      </c>
      <c r="F5">
        <v>23</v>
      </c>
      <c r="G5">
        <v>23</v>
      </c>
    </row>
    <row r="6" spans="1:35">
      <c r="A6" s="8">
        <v>42.527586206896537</v>
      </c>
      <c r="B6">
        <v>5</v>
      </c>
      <c r="C6">
        <v>42</v>
      </c>
      <c r="D6">
        <v>40</v>
      </c>
      <c r="E6">
        <v>43</v>
      </c>
      <c r="F6">
        <v>43</v>
      </c>
    </row>
    <row r="7" spans="1:35">
      <c r="A7" s="8">
        <v>26.820689655172409</v>
      </c>
      <c r="B7">
        <v>6</v>
      </c>
      <c r="C7">
        <v>27.5</v>
      </c>
      <c r="D7">
        <v>27.8</v>
      </c>
      <c r="E7">
        <v>28</v>
      </c>
      <c r="F7">
        <v>29.5</v>
      </c>
    </row>
    <row r="8" spans="1:35">
      <c r="A8" s="8">
        <v>38.751724137931028</v>
      </c>
      <c r="B8">
        <v>10</v>
      </c>
      <c r="C8">
        <v>37</v>
      </c>
      <c r="D8">
        <v>38.200000000000003</v>
      </c>
      <c r="E8">
        <v>40</v>
      </c>
      <c r="F8">
        <v>39.1</v>
      </c>
      <c r="G8">
        <v>38</v>
      </c>
    </row>
    <row r="9" spans="1:35">
      <c r="A9" s="8">
        <v>38.527586206896544</v>
      </c>
      <c r="B9">
        <v>11</v>
      </c>
      <c r="C9">
        <v>37</v>
      </c>
      <c r="D9">
        <v>38.200000000000003</v>
      </c>
      <c r="E9">
        <v>39.1</v>
      </c>
      <c r="F9">
        <v>38.299999999999997</v>
      </c>
      <c r="G9">
        <v>38.1</v>
      </c>
    </row>
    <row r="10" spans="1:35">
      <c r="A10" s="8">
        <v>29.582758620689649</v>
      </c>
      <c r="B10">
        <v>12</v>
      </c>
      <c r="C10">
        <v>28</v>
      </c>
      <c r="D10">
        <v>29</v>
      </c>
      <c r="E10">
        <v>29.5</v>
      </c>
      <c r="F10">
        <v>28</v>
      </c>
      <c r="G10">
        <v>29</v>
      </c>
    </row>
    <row r="11" spans="1:35">
      <c r="A11" s="8">
        <v>24.11724137931035</v>
      </c>
      <c r="B11">
        <v>13</v>
      </c>
      <c r="C11">
        <v>22</v>
      </c>
      <c r="D11">
        <v>23</v>
      </c>
      <c r="E11">
        <v>23</v>
      </c>
      <c r="F11">
        <v>23</v>
      </c>
      <c r="G11">
        <v>23</v>
      </c>
    </row>
    <row r="12" spans="1:35">
      <c r="A12" s="8">
        <v>25.820689655172409</v>
      </c>
      <c r="B12">
        <v>14</v>
      </c>
      <c r="C12">
        <v>25</v>
      </c>
      <c r="D12">
        <v>25.5</v>
      </c>
      <c r="E12">
        <v>25.5</v>
      </c>
      <c r="F12">
        <v>26</v>
      </c>
      <c r="G12">
        <v>25.5</v>
      </c>
    </row>
    <row r="13" spans="1:35">
      <c r="A13" s="8">
        <v>33.948275862068975</v>
      </c>
      <c r="B13">
        <v>7</v>
      </c>
      <c r="C13">
        <v>33.5</v>
      </c>
      <c r="D13">
        <v>33.200000000000003</v>
      </c>
      <c r="E13">
        <v>34</v>
      </c>
      <c r="F13">
        <v>34.5</v>
      </c>
    </row>
    <row r="14" spans="1:35">
      <c r="A14" s="8">
        <v>12.372413793103451</v>
      </c>
      <c r="B14">
        <v>8</v>
      </c>
      <c r="C14">
        <v>13</v>
      </c>
      <c r="D14">
        <v>11.5</v>
      </c>
      <c r="E14">
        <v>13.5</v>
      </c>
      <c r="F14">
        <v>13.7</v>
      </c>
    </row>
    <row r="15" spans="1:35" s="1" customFormat="1">
      <c r="A15" s="9" t="s">
        <v>5</v>
      </c>
      <c r="C15" s="1" t="s">
        <v>6</v>
      </c>
      <c r="D15" s="1">
        <f>D2</f>
        <v>1423</v>
      </c>
      <c r="E15" s="2" t="str">
        <f>E2</f>
        <v>3.1</v>
      </c>
      <c r="F15" s="1" t="str">
        <f>F2</f>
        <v>3.2</v>
      </c>
      <c r="G15" s="1" t="str">
        <f>G2</f>
        <v>3.3</v>
      </c>
    </row>
    <row r="16" spans="1:35">
      <c r="A16" s="10">
        <v>2.3227181971229638</v>
      </c>
      <c r="B16">
        <v>1</v>
      </c>
      <c r="C16" s="3">
        <f t="shared" ref="C16:G27" si="0">LOG10(C3)-$A16</f>
        <v>-5.7000960748521123E-3</v>
      </c>
      <c r="D16" s="3">
        <f t="shared" si="0"/>
        <v>-7.0575854056320608E-4</v>
      </c>
      <c r="E16" s="3">
        <f t="shared" si="0"/>
        <v>7.2895037497953119E-3</v>
      </c>
      <c r="F16" s="3">
        <f t="shared" si="0"/>
        <v>7.6955762262271854E-3</v>
      </c>
      <c r="G16" s="3"/>
      <c r="H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>
      <c r="A17" s="10">
        <v>1.4235283419024747</v>
      </c>
      <c r="B17">
        <v>3</v>
      </c>
      <c r="C17" s="3">
        <f t="shared" si="0"/>
        <v>7.8354222565126808E-3</v>
      </c>
      <c r="D17" s="3">
        <f t="shared" si="0"/>
        <v>3.88696559964814E-2</v>
      </c>
      <c r="E17" s="3">
        <f t="shared" si="0"/>
        <v>2.3629689439744528E-2</v>
      </c>
      <c r="F17" s="3">
        <f t="shared" si="0"/>
        <v>1.1040562131723997E-2</v>
      </c>
      <c r="G17" s="3">
        <f t="shared" si="0"/>
        <v>1.5804351927787952E-2</v>
      </c>
      <c r="H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>
      <c r="A18" s="10">
        <v>1.329011917768204</v>
      </c>
      <c r="B18">
        <v>4</v>
      </c>
      <c r="C18" s="3">
        <f t="shared" si="0"/>
        <v>2.3170600343158432E-2</v>
      </c>
      <c r="D18" s="3">
        <f t="shared" si="0"/>
        <v>3.2715918249388798E-2</v>
      </c>
      <c r="E18" s="3">
        <f t="shared" si="0"/>
        <v>3.2715918249388798E-2</v>
      </c>
      <c r="F18" s="3">
        <f t="shared" si="0"/>
        <v>3.2715918249388798E-2</v>
      </c>
      <c r="G18" s="3">
        <f t="shared" si="0"/>
        <v>3.2715918249388798E-2</v>
      </c>
      <c r="H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>
      <c r="A19" s="10">
        <v>1.6286707336010562</v>
      </c>
      <c r="B19">
        <v>5</v>
      </c>
      <c r="C19" s="3">
        <f t="shared" si="0"/>
        <v>-5.4214432031556292E-3</v>
      </c>
      <c r="D19" s="3">
        <f t="shared" si="0"/>
        <v>-2.6610742273093901E-2</v>
      </c>
      <c r="E19" s="3">
        <f t="shared" si="0"/>
        <v>4.7977219785302339E-3</v>
      </c>
      <c r="F19" s="3">
        <f t="shared" si="0"/>
        <v>4.7977219785302339E-3</v>
      </c>
      <c r="G19" s="3"/>
      <c r="H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>
      <c r="A20" s="10">
        <v>1.4284699409124848</v>
      </c>
      <c r="B20">
        <v>6</v>
      </c>
      <c r="C20" s="3">
        <f t="shared" si="0"/>
        <v>1.0862752917777829E-2</v>
      </c>
      <c r="D20" s="3">
        <f t="shared" si="0"/>
        <v>1.5574855005591415E-2</v>
      </c>
      <c r="E20" s="3">
        <f t="shared" si="0"/>
        <v>1.8688090429734405E-2</v>
      </c>
      <c r="F20" s="3">
        <f t="shared" si="0"/>
        <v>4.1352075065678173E-2</v>
      </c>
      <c r="G20" s="3"/>
      <c r="H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>
      <c r="A21" s="10">
        <v>1.5882910298599251</v>
      </c>
      <c r="B21">
        <v>10</v>
      </c>
      <c r="C21" s="3">
        <f t="shared" si="0"/>
        <v>-2.0089305792930112E-2</v>
      </c>
      <c r="D21" s="3">
        <f t="shared" si="0"/>
        <v>-6.2276669482164149E-3</v>
      </c>
      <c r="E21" s="3">
        <f t="shared" si="0"/>
        <v>1.3768961468037189E-2</v>
      </c>
      <c r="F21" s="3">
        <f t="shared" si="0"/>
        <v>3.8857275359416299E-3</v>
      </c>
      <c r="G21" s="3">
        <f t="shared" si="0"/>
        <v>-8.5074332431149813E-3</v>
      </c>
      <c r="H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>
      <c r="A22" s="10">
        <v>1.5857718008670618</v>
      </c>
      <c r="B22">
        <v>11</v>
      </c>
      <c r="C22" s="3">
        <f t="shared" si="0"/>
        <v>-1.7570076800066836E-2</v>
      </c>
      <c r="D22" s="3">
        <f t="shared" si="0"/>
        <v>-3.7084379553531388E-3</v>
      </c>
      <c r="E22" s="3">
        <f t="shared" si="0"/>
        <v>6.404956528804906E-3</v>
      </c>
      <c r="F22" s="3">
        <f t="shared" si="0"/>
        <v>-2.5730268984391902E-3</v>
      </c>
      <c r="G22" s="3">
        <f t="shared" si="0"/>
        <v>-4.8468251914424165E-3</v>
      </c>
      <c r="H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>
      <c r="A23" s="10">
        <v>1.4710386699273239</v>
      </c>
      <c r="B23">
        <v>12</v>
      </c>
      <c r="C23" s="3">
        <f t="shared" si="0"/>
        <v>-2.3880638585104697E-2</v>
      </c>
      <c r="D23" s="3">
        <f t="shared" si="0"/>
        <v>-8.640672028367824E-3</v>
      </c>
      <c r="E23" s="3">
        <f t="shared" si="0"/>
        <v>-1.2166539491609285E-3</v>
      </c>
      <c r="F23" s="3">
        <f t="shared" si="0"/>
        <v>-2.3880638585104697E-2</v>
      </c>
      <c r="G23" s="3">
        <f t="shared" si="0"/>
        <v>-8.640672028367824E-3</v>
      </c>
      <c r="H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>
      <c r="A24" s="10">
        <v>1.38232763007427</v>
      </c>
      <c r="B24">
        <v>13</v>
      </c>
      <c r="C24" s="3">
        <f t="shared" si="0"/>
        <v>-3.9904949252063782E-2</v>
      </c>
      <c r="D24" s="3">
        <f t="shared" si="0"/>
        <v>-2.0599794056677112E-2</v>
      </c>
      <c r="E24" s="3">
        <f t="shared" si="0"/>
        <v>-2.0599794056677112E-2</v>
      </c>
      <c r="F24" s="3">
        <f t="shared" si="0"/>
        <v>-2.0599794056677112E-2</v>
      </c>
      <c r="G24" s="3">
        <f t="shared" si="0"/>
        <v>-2.0599794056677112E-2</v>
      </c>
      <c r="H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>
      <c r="A25" s="10">
        <v>1.4119678378310929</v>
      </c>
      <c r="B25">
        <v>14</v>
      </c>
      <c r="C25" s="3">
        <f t="shared" si="0"/>
        <v>-1.4027829159055205E-2</v>
      </c>
      <c r="D25" s="3">
        <f t="shared" si="0"/>
        <v>-5.4276573971376862E-3</v>
      </c>
      <c r="E25" s="3">
        <f t="shared" si="0"/>
        <v>-5.4276573971376862E-3</v>
      </c>
      <c r="F25" s="3">
        <f t="shared" si="0"/>
        <v>3.0055101397250539E-3</v>
      </c>
      <c r="G25" s="3">
        <f t="shared" si="0"/>
        <v>-5.4276573971376862E-3</v>
      </c>
      <c r="H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>
      <c r="A26" s="10">
        <v>1.5308177225751811</v>
      </c>
      <c r="B26">
        <v>7</v>
      </c>
      <c r="C26" s="3">
        <f t="shared" si="0"/>
        <v>-5.772915538335921E-3</v>
      </c>
      <c r="D26" s="3">
        <f t="shared" si="0"/>
        <v>-9.6796388711448689E-3</v>
      </c>
      <c r="E26" s="3">
        <f t="shared" si="0"/>
        <v>6.6119446707402219E-4</v>
      </c>
      <c r="F26" s="3">
        <f t="shared" si="0"/>
        <v>7.0013724980930725E-3</v>
      </c>
      <c r="G26" s="3"/>
      <c r="H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>
      <c r="A27" s="10">
        <v>1.0924544364730981</v>
      </c>
      <c r="B27">
        <v>8</v>
      </c>
      <c r="C27" s="3">
        <f t="shared" si="0"/>
        <v>2.1488915833738576E-2</v>
      </c>
      <c r="D27" s="3">
        <f t="shared" si="0"/>
        <v>-3.1756596119486558E-2</v>
      </c>
      <c r="E27" s="3">
        <f t="shared" si="0"/>
        <v>3.7879332021907963E-2</v>
      </c>
      <c r="F27" s="3">
        <f t="shared" si="0"/>
        <v>4.4266130683308536E-2</v>
      </c>
      <c r="G27" s="3"/>
      <c r="H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4" t="s">
        <v>12</v>
      </c>
      <c r="H28" s="4" t="s">
        <v>13</v>
      </c>
      <c r="I28" s="4"/>
      <c r="J28" t="s">
        <v>14</v>
      </c>
      <c r="K28" t="s">
        <v>15</v>
      </c>
      <c r="L28" t="s">
        <v>16</v>
      </c>
    </row>
    <row r="29" spans="1:35">
      <c r="B29">
        <v>1</v>
      </c>
      <c r="C29">
        <f t="shared" ref="C29:C40" si="1">COUNT(C3:L3)</f>
        <v>4</v>
      </c>
      <c r="D29" s="5">
        <f t="shared" ref="D29:D40" si="2">AVERAGE(C3:L3)</f>
        <v>211.3</v>
      </c>
      <c r="E29">
        <f t="shared" ref="E29:E40" si="3">MIN(C3:L3)</f>
        <v>207.5</v>
      </c>
      <c r="F29">
        <f t="shared" ref="F29:F40" si="4">MAX(C3:L3)</f>
        <v>214</v>
      </c>
      <c r="G29" s="6">
        <f t="shared" ref="G29:G40" si="5">STDEV(C3:L3)</f>
        <v>3.1591137997863856</v>
      </c>
      <c r="H29" s="6">
        <f t="shared" ref="H29:H40" si="6">G29*100/D29</f>
        <v>1.4950846189239873</v>
      </c>
      <c r="I29" s="4">
        <v>1</v>
      </c>
      <c r="J29" s="3">
        <f t="shared" ref="J29:L40" si="7">LOG10(D29)-$A16</f>
        <v>2.1812999293495672E-3</v>
      </c>
      <c r="K29" s="3">
        <f t="shared" si="7"/>
        <v>-5.7000960748521123E-3</v>
      </c>
      <c r="L29" s="3">
        <f t="shared" si="7"/>
        <v>7.6955762262271854E-3</v>
      </c>
    </row>
    <row r="30" spans="1:35">
      <c r="B30">
        <v>3</v>
      </c>
      <c r="C30">
        <f t="shared" si="1"/>
        <v>5</v>
      </c>
      <c r="D30" s="5">
        <f t="shared" si="2"/>
        <v>27.74</v>
      </c>
      <c r="E30">
        <f t="shared" si="3"/>
        <v>27</v>
      </c>
      <c r="F30">
        <f t="shared" si="4"/>
        <v>29</v>
      </c>
      <c r="G30" s="6">
        <f t="shared" si="5"/>
        <v>0.79874902190879771</v>
      </c>
      <c r="H30" s="6">
        <f t="shared" si="6"/>
        <v>2.8794124798442597</v>
      </c>
      <c r="I30" s="4">
        <v>3</v>
      </c>
      <c r="J30" s="3">
        <f t="shared" si="7"/>
        <v>1.9578114834791327E-2</v>
      </c>
      <c r="K30" s="3">
        <f t="shared" si="7"/>
        <v>7.8354222565126808E-3</v>
      </c>
      <c r="L30" s="3">
        <f t="shared" si="7"/>
        <v>3.88696559964814E-2</v>
      </c>
    </row>
    <row r="31" spans="1:35">
      <c r="B31">
        <v>4</v>
      </c>
      <c r="C31">
        <f t="shared" si="1"/>
        <v>5</v>
      </c>
      <c r="D31" s="5">
        <f t="shared" si="2"/>
        <v>22.9</v>
      </c>
      <c r="E31">
        <f t="shared" si="3"/>
        <v>22.5</v>
      </c>
      <c r="F31">
        <f t="shared" si="4"/>
        <v>23</v>
      </c>
      <c r="G31" s="6">
        <f t="shared" si="5"/>
        <v>0.2236067977498773</v>
      </c>
      <c r="H31" s="6">
        <f t="shared" si="6"/>
        <v>0.97644889847107996</v>
      </c>
      <c r="I31" s="4">
        <v>4</v>
      </c>
      <c r="J31" s="3">
        <f t="shared" si="7"/>
        <v>3.0823564571683892E-2</v>
      </c>
      <c r="K31" s="3">
        <f t="shared" si="7"/>
        <v>2.3170600343158432E-2</v>
      </c>
      <c r="L31" s="3">
        <f t="shared" si="7"/>
        <v>3.2715918249388798E-2</v>
      </c>
    </row>
    <row r="32" spans="1:35">
      <c r="B32">
        <v>5</v>
      </c>
      <c r="C32">
        <f t="shared" si="1"/>
        <v>4</v>
      </c>
      <c r="D32" s="5">
        <f t="shared" si="2"/>
        <v>42</v>
      </c>
      <c r="E32">
        <f t="shared" si="3"/>
        <v>40</v>
      </c>
      <c r="F32">
        <f t="shared" si="4"/>
        <v>43</v>
      </c>
      <c r="G32" s="6">
        <f t="shared" si="5"/>
        <v>1.4142135623730951</v>
      </c>
      <c r="H32" s="6">
        <f t="shared" si="6"/>
        <v>3.3671751485073691</v>
      </c>
      <c r="I32" s="4">
        <v>5</v>
      </c>
      <c r="J32" s="3">
        <f t="shared" si="7"/>
        <v>-5.4214432031556292E-3</v>
      </c>
      <c r="K32" s="3">
        <f t="shared" si="7"/>
        <v>-2.6610742273093901E-2</v>
      </c>
      <c r="L32" s="3">
        <f t="shared" si="7"/>
        <v>4.7977219785302339E-3</v>
      </c>
    </row>
    <row r="33" spans="2:12">
      <c r="B33">
        <v>6</v>
      </c>
      <c r="C33">
        <f t="shared" si="1"/>
        <v>4</v>
      </c>
      <c r="D33" s="5">
        <f t="shared" si="2"/>
        <v>28.2</v>
      </c>
      <c r="E33">
        <f t="shared" si="3"/>
        <v>27.5</v>
      </c>
      <c r="F33">
        <f t="shared" si="4"/>
        <v>29.5</v>
      </c>
      <c r="G33" s="6">
        <f t="shared" si="5"/>
        <v>0.8906926143925129</v>
      </c>
      <c r="H33" s="6">
        <f t="shared" si="6"/>
        <v>3.1584844482004004</v>
      </c>
      <c r="I33" s="4">
        <v>6</v>
      </c>
      <c r="J33" s="3">
        <f t="shared" si="7"/>
        <v>2.1779167406876354E-2</v>
      </c>
      <c r="K33" s="3">
        <f t="shared" si="7"/>
        <v>1.0862752917777829E-2</v>
      </c>
      <c r="L33" s="3">
        <f t="shared" si="7"/>
        <v>4.1352075065678173E-2</v>
      </c>
    </row>
    <row r="34" spans="2:12">
      <c r="B34">
        <v>10</v>
      </c>
      <c r="C34">
        <f t="shared" si="1"/>
        <v>5</v>
      </c>
      <c r="D34" s="5">
        <f t="shared" si="2"/>
        <v>38.46</v>
      </c>
      <c r="E34">
        <f t="shared" si="3"/>
        <v>37</v>
      </c>
      <c r="F34">
        <f t="shared" si="4"/>
        <v>40</v>
      </c>
      <c r="G34" s="6">
        <f t="shared" si="5"/>
        <v>1.1392980294900898</v>
      </c>
      <c r="H34" s="6">
        <f t="shared" si="6"/>
        <v>2.9622933684089698</v>
      </c>
      <c r="I34" s="4">
        <v>10</v>
      </c>
      <c r="J34" s="3">
        <f t="shared" si="7"/>
        <v>-3.2817499574639974E-3</v>
      </c>
      <c r="K34" s="3">
        <f t="shared" si="7"/>
        <v>-2.0089305792930112E-2</v>
      </c>
      <c r="L34" s="3">
        <f t="shared" si="7"/>
        <v>1.3768961468037189E-2</v>
      </c>
    </row>
    <row r="35" spans="2:12">
      <c r="B35">
        <v>11</v>
      </c>
      <c r="C35">
        <f t="shared" si="1"/>
        <v>5</v>
      </c>
      <c r="D35" s="5">
        <f t="shared" si="2"/>
        <v>38.14</v>
      </c>
      <c r="E35">
        <f t="shared" si="3"/>
        <v>37</v>
      </c>
      <c r="F35">
        <f t="shared" si="4"/>
        <v>39.1</v>
      </c>
      <c r="G35" s="6">
        <f t="shared" si="5"/>
        <v>0.75033325929223071</v>
      </c>
      <c r="H35" s="6">
        <f t="shared" si="6"/>
        <v>1.9673132126172801</v>
      </c>
      <c r="I35" s="4">
        <v>11</v>
      </c>
      <c r="J35" s="3">
        <f t="shared" si="7"/>
        <v>-4.3911121570749945E-3</v>
      </c>
      <c r="K35" s="3">
        <f t="shared" si="7"/>
        <v>-1.7570076800066836E-2</v>
      </c>
      <c r="L35" s="3">
        <f t="shared" si="7"/>
        <v>6.404956528804906E-3</v>
      </c>
    </row>
    <row r="36" spans="2:12">
      <c r="B36">
        <v>12</v>
      </c>
      <c r="C36">
        <f t="shared" si="1"/>
        <v>5</v>
      </c>
      <c r="D36" s="5">
        <f t="shared" si="2"/>
        <v>28.7</v>
      </c>
      <c r="E36">
        <f t="shared" si="3"/>
        <v>28</v>
      </c>
      <c r="F36">
        <f t="shared" si="4"/>
        <v>29.5</v>
      </c>
      <c r="G36" s="6">
        <f t="shared" si="5"/>
        <v>0.67082039324997078</v>
      </c>
      <c r="H36" s="6">
        <f t="shared" si="6"/>
        <v>2.3373532865852642</v>
      </c>
      <c r="I36" s="4">
        <v>12</v>
      </c>
      <c r="J36" s="3">
        <f t="shared" si="7"/>
        <v>-1.3156773193331528E-2</v>
      </c>
      <c r="K36" s="3">
        <f t="shared" si="7"/>
        <v>-2.3880638585104697E-2</v>
      </c>
      <c r="L36" s="3">
        <f t="shared" si="7"/>
        <v>-1.2166539491609285E-3</v>
      </c>
    </row>
    <row r="37" spans="2:12">
      <c r="B37">
        <v>13</v>
      </c>
      <c r="C37">
        <f t="shared" si="1"/>
        <v>5</v>
      </c>
      <c r="D37" s="5">
        <f t="shared" si="2"/>
        <v>22.8</v>
      </c>
      <c r="E37">
        <f t="shared" si="3"/>
        <v>22</v>
      </c>
      <c r="F37">
        <f t="shared" si="4"/>
        <v>23</v>
      </c>
      <c r="G37" s="6">
        <f t="shared" si="5"/>
        <v>0.44721359550000878</v>
      </c>
      <c r="H37" s="6">
        <f t="shared" si="6"/>
        <v>1.9614631381579331</v>
      </c>
      <c r="I37" s="4">
        <v>13</v>
      </c>
      <c r="J37" s="3">
        <f t="shared" si="7"/>
        <v>-2.4392783073816204E-2</v>
      </c>
      <c r="K37" s="3">
        <f t="shared" si="7"/>
        <v>-3.9904949252063782E-2</v>
      </c>
      <c r="L37" s="3">
        <f t="shared" si="7"/>
        <v>-2.0599794056677112E-2</v>
      </c>
    </row>
    <row r="38" spans="2:12">
      <c r="B38">
        <v>14</v>
      </c>
      <c r="C38">
        <f t="shared" si="1"/>
        <v>5</v>
      </c>
      <c r="D38" s="5">
        <f t="shared" si="2"/>
        <v>25.5</v>
      </c>
      <c r="E38">
        <f t="shared" si="3"/>
        <v>25</v>
      </c>
      <c r="F38">
        <f t="shared" si="4"/>
        <v>26</v>
      </c>
      <c r="G38" s="6">
        <f t="shared" si="5"/>
        <v>0.35355339059327379</v>
      </c>
      <c r="H38" s="6">
        <f t="shared" si="6"/>
        <v>1.3864838846795049</v>
      </c>
      <c r="I38" s="4">
        <v>14</v>
      </c>
      <c r="J38" s="3">
        <f t="shared" si="7"/>
        <v>-5.4276573971376862E-3</v>
      </c>
      <c r="K38" s="3">
        <f t="shared" si="7"/>
        <v>-1.4027829159055205E-2</v>
      </c>
      <c r="L38" s="3">
        <f t="shared" si="7"/>
        <v>3.0055101397250539E-3</v>
      </c>
    </row>
    <row r="39" spans="2:12">
      <c r="B39">
        <v>7</v>
      </c>
      <c r="C39">
        <f t="shared" si="1"/>
        <v>4</v>
      </c>
      <c r="D39" s="5">
        <f t="shared" si="2"/>
        <v>33.799999999999997</v>
      </c>
      <c r="E39">
        <f t="shared" si="3"/>
        <v>33.200000000000003</v>
      </c>
      <c r="F39">
        <f t="shared" si="4"/>
        <v>34.5</v>
      </c>
      <c r="G39" s="6">
        <f t="shared" si="5"/>
        <v>0.57154760664954618</v>
      </c>
      <c r="H39" s="6">
        <f t="shared" si="6"/>
        <v>1.6909692504424443</v>
      </c>
      <c r="I39" s="4">
        <v>7</v>
      </c>
      <c r="J39" s="3">
        <f t="shared" si="7"/>
        <v>-1.9010222975264224E-3</v>
      </c>
      <c r="K39" s="3">
        <f t="shared" si="7"/>
        <v>-9.6796388711448689E-3</v>
      </c>
      <c r="L39" s="3">
        <f t="shared" si="7"/>
        <v>7.0013724980930725E-3</v>
      </c>
    </row>
    <row r="40" spans="2:12">
      <c r="B40">
        <v>8</v>
      </c>
      <c r="C40">
        <f t="shared" si="1"/>
        <v>4</v>
      </c>
      <c r="D40" s="5">
        <f t="shared" si="2"/>
        <v>12.925000000000001</v>
      </c>
      <c r="E40">
        <f t="shared" si="3"/>
        <v>11.5</v>
      </c>
      <c r="F40">
        <f t="shared" si="4"/>
        <v>13.7</v>
      </c>
      <c r="G40" s="6">
        <f t="shared" si="5"/>
        <v>0.99456858318902253</v>
      </c>
      <c r="H40" s="6">
        <f t="shared" si="6"/>
        <v>7.6949213399537522</v>
      </c>
      <c r="I40" s="4">
        <v>8</v>
      </c>
      <c r="J40" s="3">
        <f t="shared" si="7"/>
        <v>1.8976115292882012E-2</v>
      </c>
      <c r="K40" s="3">
        <f t="shared" si="7"/>
        <v>-3.1756596119486558E-2</v>
      </c>
      <c r="L40" s="3">
        <f t="shared" si="7"/>
        <v>4.4266130683308536E-2</v>
      </c>
    </row>
  </sheetData>
  <phoneticPr fontId="3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2004-03-29T13:44:45Z</dcterms:created>
  <dcterms:modified xsi:type="dcterms:W3CDTF">2018-03-30T05:48:52Z</dcterms:modified>
</cp:coreProperties>
</file>